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315" yWindow="60" windowWidth="14805" windowHeight="11550"/>
  </bookViews>
  <sheets>
    <sheet name="К Заслонова 76а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Print_Area" localSheetId="0">'К Заслонова 76а'!$A$1:$D$103</definedName>
  </definedNames>
  <calcPr calcId="124519"/>
</workbook>
</file>

<file path=xl/calcChain.xml><?xml version="1.0" encoding="utf-8"?>
<calcChain xmlns="http://schemas.openxmlformats.org/spreadsheetml/2006/main">
  <c r="D82" i="1"/>
  <c r="D69"/>
  <c r="D64"/>
  <c r="D59"/>
  <c r="D54"/>
  <c r="D49"/>
  <c r="D44"/>
  <c r="D39"/>
  <c r="D34"/>
  <c r="D25"/>
  <c r="D17"/>
  <c r="D13"/>
  <c r="D11"/>
  <c r="D22" l="1"/>
  <c r="D16" l="1"/>
  <c r="D77" l="1"/>
  <c r="D80" l="1"/>
  <c r="D28"/>
  <c r="D23"/>
  <c r="D9" l="1"/>
</calcChain>
</file>

<file path=xl/sharedStrings.xml><?xml version="1.0" encoding="utf-8"?>
<sst xmlns="http://schemas.openxmlformats.org/spreadsheetml/2006/main" count="191" uniqueCount="81">
  <si>
    <t>№п/п</t>
  </si>
  <si>
    <t xml:space="preserve">Наименование параметра </t>
  </si>
  <si>
    <t>Ед. изм.</t>
  </si>
  <si>
    <t xml:space="preserve">Значение </t>
  </si>
  <si>
    <t xml:space="preserve">Дата заполнения/внесения изменений </t>
  </si>
  <si>
    <t>Дата начала отчетного периода</t>
  </si>
  <si>
    <t>Дата конца отчетного периода</t>
  </si>
  <si>
    <t xml:space="preserve">Общая информация о выполненых работ (оказываемых услугах) по содержанию и текущему ремонту общего имущества </t>
  </si>
  <si>
    <t xml:space="preserve">переплата потребителями </t>
  </si>
  <si>
    <t xml:space="preserve">задолженность потребителей </t>
  </si>
  <si>
    <t>руб.</t>
  </si>
  <si>
    <t>Переходящие остатки денежных средств (на начало периода):</t>
  </si>
  <si>
    <t>Начислено за услуги (работы) по содержанию и текущему ремонту, в том числе:</t>
  </si>
  <si>
    <t>Получено денежных средств, в т. ч:</t>
  </si>
  <si>
    <t>денежных средств от потребителей</t>
  </si>
  <si>
    <t>за содержание дома</t>
  </si>
  <si>
    <t>за текущий ремонт</t>
  </si>
  <si>
    <t>за услуги управления</t>
  </si>
  <si>
    <t>целевых взносов</t>
  </si>
  <si>
    <t>субсидий</t>
  </si>
  <si>
    <t>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</si>
  <si>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</si>
  <si>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</si>
  <si>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Переходящие остатки денежных средств (на конец периода):</t>
  </si>
  <si>
    <t>переплата потребителями</t>
  </si>
  <si>
    <t>задолженность потребителей</t>
  </si>
  <si>
    <t xml:space="preserve">Выполненные работы (оказанные услуги) по содержанию общего имущества и текущему ремонту в отчетном периоде </t>
  </si>
  <si>
    <t>Наименование работы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</si>
  <si>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</si>
  <si>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</si>
  <si>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</si>
  <si>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</si>
  <si>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</si>
  <si>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</si>
  <si>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заполняется по каждой коммунальной услуге</t>
  </si>
  <si>
    <t xml:space="preserve">Вид коммунальной услуги
</t>
  </si>
  <si>
    <t>Единица измерения</t>
  </si>
  <si>
    <t>Общий объем потребления</t>
  </si>
  <si>
    <t>Начислено потребителям</t>
  </si>
  <si>
    <t>Оплачено потребителям</t>
  </si>
  <si>
    <t>Задолженность потребителей</t>
  </si>
  <si>
    <t>Задолженность перед поставщиком(поставщиками) коммунального ресурса</t>
  </si>
  <si>
    <t>Оплачено поставщику(поставщикам) коммунального ресурса</t>
  </si>
  <si>
    <t>Начислено поставщиком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</si>
  <si>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</si>
  <si>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</si>
  <si>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</si>
  <si>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</si>
  <si>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</si>
  <si>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ед.</t>
  </si>
  <si>
    <t xml:space="preserve"> 
Суммы пени и штрафов, уплаченные поставщику(поставщикам) коммунального ресурса</t>
  </si>
  <si>
    <t>Годовая фактическая стоимость работ (услуг)</t>
  </si>
  <si>
    <t>Наименование работы (услуги), выполняемой в рамках указанного раздела работ (услуг</t>
  </si>
  <si>
    <t>Периодичность выполнения работ (оказания услуг)</t>
  </si>
  <si>
    <t>Стоимость на единицу измерения</t>
  </si>
  <si>
    <t>Детальный перечень выполненных работ (оказанных услуг) в рамках выбранной работы (услуги).</t>
  </si>
  <si>
    <t>Электроэнергия ОДН</t>
  </si>
  <si>
    <t>кВт</t>
  </si>
  <si>
    <t>Содержание и ремонт помещений</t>
  </si>
  <si>
    <t>кв.м</t>
  </si>
  <si>
    <t>3 раза в год</t>
  </si>
  <si>
    <t xml:space="preserve">Ремонт и обслуживание внутридомового оборудования </t>
  </si>
  <si>
    <t xml:space="preserve">Ежедневно </t>
  </si>
  <si>
    <t>Ремонт конструктивных элементов</t>
  </si>
  <si>
    <t>Благоустройство и обеспечение санитарного состояния жилых домов и придомовых территорий</t>
  </si>
  <si>
    <t xml:space="preserve">Техническое обслуживание газопровода </t>
  </si>
  <si>
    <t>Аварийно-диспечерское обслуживание</t>
  </si>
  <si>
    <t>Проверка дымоходов и вентканалов</t>
  </si>
  <si>
    <t>Общеэксплуатационные расходы</t>
  </si>
  <si>
    <t>1 раз в год</t>
  </si>
  <si>
    <t>кв.м.</t>
  </si>
  <si>
    <t>Наименование работы (услуги), выполняемой в рамках указанного раздела работ (услуг)</t>
  </si>
  <si>
    <t>Прочие услуги сторонних организаций</t>
  </si>
  <si>
    <t>По заключеным договорам</t>
  </si>
  <si>
    <t xml:space="preserve">Годовая фактическая стоимость </t>
  </si>
  <si>
    <t>руб./м2</t>
  </si>
  <si>
    <t>поменять цифру в формуле!</t>
  </si>
  <si>
    <t>Адрес: г. Белгород, ул. К.ЗАСЛОНОВА, д.76А</t>
  </si>
  <si>
    <t>за 2019год</t>
  </si>
  <si>
    <t>20.03.2020г</t>
  </si>
  <si>
    <t xml:space="preserve">    ОТЧЁТ  ОБ  ИСПОЛНЕНИИ  ООО "ГАЗМОТАЖНАЛАДКА" ДОГОВОРА УПРАВЛЕНИЯ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</si>
</sst>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wrapText="1"/>
    </xf>
    <xf numFmtId="0" fontId="3" fillId="0" borderId="6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3" fillId="0" borderId="3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3" xfId="0" applyFont="1" applyBorder="1"/>
    <xf numFmtId="0" fontId="2" fillId="0" borderId="3" xfId="0" applyFont="1" applyBorder="1" applyAlignment="1">
      <alignment vertical="center"/>
    </xf>
    <xf numFmtId="2" fontId="1" fillId="0" borderId="4" xfId="0" applyNumberFormat="1" applyFont="1" applyBorder="1" applyAlignment="1">
      <alignment horizontal="right"/>
    </xf>
    <xf numFmtId="0" fontId="13" fillId="0" borderId="0" xfId="0" applyFont="1"/>
    <xf numFmtId="1" fontId="1" fillId="2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NumberFormat="1" applyAlignment="1"/>
    <xf numFmtId="0" fontId="0" fillId="0" borderId="0" xfId="0" applyAlignment="1"/>
    <xf numFmtId="0" fontId="0" fillId="0" borderId="0" xfId="0" applyAlignment="1">
      <alignment wrapText="1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wrapText="1"/>
    </xf>
    <xf numFmtId="2" fontId="3" fillId="0" borderId="4" xfId="0" applyNumberFormat="1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 wrapText="1"/>
    </xf>
    <xf numFmtId="2" fontId="9" fillId="0" borderId="3" xfId="0" applyNumberFormat="1" applyFont="1" applyBorder="1" applyAlignment="1">
      <alignment wrapText="1"/>
    </xf>
    <xf numFmtId="2" fontId="9" fillId="0" borderId="4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esktop\&#1054;&#1090;&#1095;&#1077;&#1090;&#1099;%20&#1087;&#1086;%20&#1076;&#1086;&#1084;&#1072;&#1084;%20&#1043;&#1072;&#1079;&#1084;&#1086;&#1085;&#1090;&#1072;&#1078;&#1085;&#1072;&#1083;&#1072;&#1076;&#1082;&#1072;%20&#1079;&#1072;%202018&#1075;\&#1059;&#1051;&#1048;&#1062;&#1040;%20&#1050;.&#1047;&#1040;&#1057;&#1051;&#1054;&#1053;&#1054;&#1042;&#1040;%2076&#1040;%20&#1054;&#1058;&#1063;&#1045;&#1058;%20&#1060;%202.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3;&#1072;&#1079;&#1084;&#1086;&#1085;&#1090;&#1072;&#1078;&#1085;&#1072;&#1083;&#1072;&#1076;&#1082;&#1072;\&#1054;&#1073;&#1086;&#1088;&#1086;&#1090;&#1085;&#1086;-&#1089;&#1072;&#1083;&#1100;&#1076;&#1086;&#1074;&#1099;&#1077;%20&#1074;&#1077;&#1076;&#1086;&#1084;&#1086;&#1089;&#1090;&#1080;\2019\01%202019%20&#1044;&#1086;&#1093;&#1086;&#1076;&#1099;%20&#1089;&#1074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нергетиков 3а"/>
      <sheetName val="Лист2"/>
      <sheetName val="Лист3"/>
    </sheetNames>
    <sheetDataSet>
      <sheetData sheetId="0">
        <row r="25">
          <cell r="D25">
            <v>5472.76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Списки должников"/>
      <sheetName val="Список"/>
    </sheetNames>
    <sheetDataSet>
      <sheetData sheetId="0">
        <row r="178">
          <cell r="BT178">
            <v>257033.71461171663</v>
          </cell>
          <cell r="BV178">
            <v>266080.11499999999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view="pageBreakPreview" zoomScale="69" zoomScaleSheetLayoutView="69" workbookViewId="0">
      <selection activeCell="D13" sqref="D13"/>
    </sheetView>
  </sheetViews>
  <sheetFormatPr defaultRowHeight="15"/>
  <cols>
    <col min="1" max="1" width="7.140625" customWidth="1"/>
    <col min="2" max="2" width="89.7109375" customWidth="1"/>
    <col min="3" max="3" width="9.140625" style="1"/>
    <col min="4" max="4" width="41.28515625" customWidth="1"/>
    <col min="5" max="5" width="47.42578125" hidden="1" customWidth="1"/>
    <col min="6" max="6" width="49.42578125" hidden="1" customWidth="1"/>
    <col min="7" max="8" width="9.140625" customWidth="1"/>
  </cols>
  <sheetData>
    <row r="1" spans="1:6" ht="15" customHeight="1">
      <c r="A1" s="64" t="s">
        <v>80</v>
      </c>
      <c r="B1" s="64"/>
      <c r="C1" s="64"/>
      <c r="D1" s="64"/>
      <c r="E1" s="51"/>
      <c r="F1" s="51"/>
    </row>
    <row r="2" spans="1:6" ht="15" customHeight="1">
      <c r="A2" s="64" t="s">
        <v>78</v>
      </c>
      <c r="B2" s="64"/>
      <c r="C2" s="64"/>
      <c r="D2" s="64"/>
      <c r="E2" s="52"/>
      <c r="F2" s="52"/>
    </row>
    <row r="3" spans="1:6" ht="15" customHeight="1">
      <c r="A3" s="65" t="s">
        <v>77</v>
      </c>
      <c r="B3" s="65"/>
      <c r="C3" s="65"/>
      <c r="D3" s="65"/>
      <c r="E3" s="53"/>
      <c r="F3" s="53"/>
    </row>
    <row r="4" spans="1:6" s="12" customFormat="1">
      <c r="A4" s="7" t="s">
        <v>0</v>
      </c>
      <c r="B4" s="7" t="s">
        <v>1</v>
      </c>
      <c r="C4" s="8" t="s">
        <v>2</v>
      </c>
      <c r="D4" s="8" t="s">
        <v>3</v>
      </c>
      <c r="E4" s="12">
        <v>1205.07</v>
      </c>
    </row>
    <row r="5" spans="1:6" s="12" customFormat="1">
      <c r="A5" s="8">
        <v>1</v>
      </c>
      <c r="B5" s="7" t="s">
        <v>4</v>
      </c>
      <c r="C5" s="9"/>
      <c r="D5" s="9" t="s">
        <v>79</v>
      </c>
    </row>
    <row r="6" spans="1:6" s="12" customFormat="1">
      <c r="A6" s="8">
        <v>2</v>
      </c>
      <c r="B6" s="7" t="s">
        <v>5</v>
      </c>
      <c r="C6" s="9"/>
      <c r="D6" s="21">
        <v>43466</v>
      </c>
    </row>
    <row r="7" spans="1:6" s="12" customFormat="1">
      <c r="A7" s="8">
        <v>3</v>
      </c>
      <c r="B7" s="7" t="s">
        <v>6</v>
      </c>
      <c r="C7" s="9"/>
      <c r="D7" s="21">
        <v>43830</v>
      </c>
    </row>
    <row r="8" spans="1:6" s="12" customFormat="1" ht="30" customHeight="1">
      <c r="A8" s="69" t="s">
        <v>7</v>
      </c>
      <c r="B8" s="70"/>
      <c r="C8" s="70"/>
      <c r="D8" s="71"/>
    </row>
    <row r="9" spans="1:6" s="12" customFormat="1">
      <c r="A9" s="8">
        <v>4</v>
      </c>
      <c r="B9" s="6" t="s">
        <v>11</v>
      </c>
      <c r="C9" s="8" t="s">
        <v>10</v>
      </c>
      <c r="D9" s="22">
        <f>SUM(D10:D11)</f>
        <v>5472.76</v>
      </c>
    </row>
    <row r="10" spans="1:6" s="12" customFormat="1">
      <c r="A10" s="8">
        <v>5</v>
      </c>
      <c r="B10" s="6" t="s">
        <v>8</v>
      </c>
      <c r="C10" s="8" t="s">
        <v>10</v>
      </c>
      <c r="D10" s="9">
        <v>0</v>
      </c>
    </row>
    <row r="11" spans="1:6" s="12" customFormat="1">
      <c r="A11" s="8">
        <v>6</v>
      </c>
      <c r="B11" s="7" t="s">
        <v>9</v>
      </c>
      <c r="C11" s="8" t="s">
        <v>10</v>
      </c>
      <c r="D11" s="61">
        <f>'[1]Энергетиков 3а'!$D$25</f>
        <v>5472.76</v>
      </c>
    </row>
    <row r="12" spans="1:6" s="12" customFormat="1">
      <c r="A12" s="8">
        <v>7</v>
      </c>
      <c r="B12" s="5" t="s">
        <v>12</v>
      </c>
      <c r="C12" s="8" t="s">
        <v>10</v>
      </c>
      <c r="D12" s="22">
        <v>92790.399999999994</v>
      </c>
    </row>
    <row r="13" spans="1:6" s="12" customFormat="1">
      <c r="A13" s="8">
        <v>8</v>
      </c>
      <c r="B13" s="6" t="s">
        <v>15</v>
      </c>
      <c r="C13" s="8" t="s">
        <v>10</v>
      </c>
      <c r="D13" s="22">
        <f>[2]БАЗА!$BT$178</f>
        <v>257033.71461171663</v>
      </c>
      <c r="E13" s="48"/>
    </row>
    <row r="14" spans="1:6" s="12" customFormat="1">
      <c r="A14" s="8">
        <v>9</v>
      </c>
      <c r="B14" s="6" t="s">
        <v>16</v>
      </c>
      <c r="C14" s="8" t="s">
        <v>10</v>
      </c>
      <c r="D14" s="23">
        <v>0</v>
      </c>
      <c r="E14" s="48"/>
    </row>
    <row r="15" spans="1:6" s="12" customFormat="1">
      <c r="A15" s="8">
        <v>10</v>
      </c>
      <c r="B15" s="6" t="s">
        <v>17</v>
      </c>
      <c r="C15" s="8" t="s">
        <v>10</v>
      </c>
      <c r="D15" s="23">
        <v>0</v>
      </c>
    </row>
    <row r="16" spans="1:6" s="12" customFormat="1">
      <c r="A16" s="8">
        <v>11</v>
      </c>
      <c r="B16" s="5" t="s">
        <v>13</v>
      </c>
      <c r="C16" s="8" t="s">
        <v>10</v>
      </c>
      <c r="D16" s="22">
        <f>D17+D18+D19+D20+D21</f>
        <v>266080.11499999999</v>
      </c>
    </row>
    <row r="17" spans="1:5" s="12" customFormat="1">
      <c r="A17" s="8">
        <v>12</v>
      </c>
      <c r="B17" s="7" t="s">
        <v>14</v>
      </c>
      <c r="C17" s="8" t="s">
        <v>10</v>
      </c>
      <c r="D17" s="37">
        <f>[2]БАЗА!$BV$178</f>
        <v>266080.11499999999</v>
      </c>
    </row>
    <row r="18" spans="1:5" s="12" customFormat="1">
      <c r="A18" s="8">
        <v>13</v>
      </c>
      <c r="B18" s="6" t="s">
        <v>18</v>
      </c>
      <c r="C18" s="8" t="s">
        <v>10</v>
      </c>
      <c r="D18" s="9">
        <v>0</v>
      </c>
    </row>
    <row r="19" spans="1:5" s="12" customFormat="1">
      <c r="A19" s="8">
        <v>14</v>
      </c>
      <c r="B19" s="6" t="s">
        <v>19</v>
      </c>
      <c r="C19" s="8" t="s">
        <v>10</v>
      </c>
      <c r="D19" s="9">
        <v>0</v>
      </c>
    </row>
    <row r="20" spans="1:5" s="12" customFormat="1">
      <c r="A20" s="8">
        <v>15</v>
      </c>
      <c r="B20" s="6" t="s">
        <v>20</v>
      </c>
      <c r="C20" s="8" t="s">
        <v>10</v>
      </c>
      <c r="D20" s="22">
        <v>0</v>
      </c>
    </row>
    <row r="21" spans="1:5" s="12" customFormat="1">
      <c r="A21" s="8">
        <v>16</v>
      </c>
      <c r="B21" s="5" t="s">
        <v>21</v>
      </c>
      <c r="C21" s="8" t="s">
        <v>10</v>
      </c>
      <c r="D21" s="37">
        <v>0</v>
      </c>
    </row>
    <row r="22" spans="1:5" s="12" customFormat="1">
      <c r="A22" s="8">
        <v>17</v>
      </c>
      <c r="B22" s="6" t="s">
        <v>22</v>
      </c>
      <c r="C22" s="8" t="s">
        <v>10</v>
      </c>
      <c r="D22" s="22">
        <f>0+D17+D20+D21</f>
        <v>266080.11499999999</v>
      </c>
      <c r="E22" s="12" t="s">
        <v>76</v>
      </c>
    </row>
    <row r="23" spans="1:5" s="12" customFormat="1">
      <c r="A23" s="8">
        <v>18</v>
      </c>
      <c r="B23" s="5" t="s">
        <v>23</v>
      </c>
      <c r="C23" s="8" t="s">
        <v>10</v>
      </c>
      <c r="D23" s="22">
        <f>SUM(D24:D25)</f>
        <v>-3573.6403882833547</v>
      </c>
    </row>
    <row r="24" spans="1:5" s="12" customFormat="1">
      <c r="A24" s="8">
        <v>19</v>
      </c>
      <c r="B24" s="6" t="s">
        <v>24</v>
      </c>
      <c r="C24" s="8" t="s">
        <v>10</v>
      </c>
      <c r="D24" s="24">
        <v>0</v>
      </c>
    </row>
    <row r="25" spans="1:5" s="12" customFormat="1">
      <c r="A25" s="8">
        <v>20</v>
      </c>
      <c r="B25" s="6" t="s">
        <v>25</v>
      </c>
      <c r="C25" s="8" t="s">
        <v>10</v>
      </c>
      <c r="D25" s="22">
        <f>D11+D13-D17</f>
        <v>-3573.6403882833547</v>
      </c>
    </row>
    <row r="26" spans="1:5" s="12" customFormat="1" ht="15" customHeight="1">
      <c r="A26" s="72" t="s">
        <v>26</v>
      </c>
      <c r="B26" s="73"/>
      <c r="C26" s="73"/>
      <c r="D26" s="74"/>
    </row>
    <row r="27" spans="1:5" s="12" customFormat="1">
      <c r="A27" s="8">
        <v>21</v>
      </c>
      <c r="B27" s="4" t="s">
        <v>27</v>
      </c>
      <c r="C27" s="8"/>
      <c r="D27" s="29" t="s">
        <v>58</v>
      </c>
    </row>
    <row r="28" spans="1:5" s="12" customFormat="1">
      <c r="A28" s="8">
        <v>22</v>
      </c>
      <c r="B28" s="3" t="s">
        <v>51</v>
      </c>
      <c r="C28" s="8" t="s">
        <v>10</v>
      </c>
      <c r="D28" s="47">
        <f>D34+D39+D44+D49+D54+D59+D64+D69</f>
        <v>262711.52636399999</v>
      </c>
    </row>
    <row r="29" spans="1:5" s="16" customFormat="1" ht="18" customHeight="1">
      <c r="A29" s="77" t="s">
        <v>55</v>
      </c>
      <c r="B29" s="78"/>
      <c r="C29" s="78"/>
      <c r="D29" s="79"/>
    </row>
    <row r="30" spans="1:5" s="12" customFormat="1" ht="29.25">
      <c r="A30" s="17">
        <v>23</v>
      </c>
      <c r="B30" s="5" t="s">
        <v>52</v>
      </c>
      <c r="C30" s="17"/>
      <c r="D30" s="27" t="s">
        <v>61</v>
      </c>
    </row>
    <row r="31" spans="1:5" s="12" customFormat="1">
      <c r="A31" s="8">
        <v>24</v>
      </c>
      <c r="B31" s="18" t="s">
        <v>53</v>
      </c>
      <c r="C31" s="8"/>
      <c r="D31" s="9" t="s">
        <v>62</v>
      </c>
    </row>
    <row r="32" spans="1:5" s="12" customFormat="1">
      <c r="A32" s="8">
        <v>25</v>
      </c>
      <c r="B32" s="18" t="s">
        <v>36</v>
      </c>
      <c r="C32" s="8"/>
      <c r="D32" s="14" t="s">
        <v>59</v>
      </c>
    </row>
    <row r="33" spans="1:4" s="12" customFormat="1">
      <c r="A33" s="8">
        <v>26</v>
      </c>
      <c r="B33" s="18" t="s">
        <v>54</v>
      </c>
      <c r="C33" s="8" t="s">
        <v>75</v>
      </c>
      <c r="D33" s="57">
        <v>3.69</v>
      </c>
    </row>
    <row r="34" spans="1:4" s="12" customFormat="1">
      <c r="A34" s="8"/>
      <c r="B34" s="18" t="s">
        <v>74</v>
      </c>
      <c r="C34" s="8" t="s">
        <v>10</v>
      </c>
      <c r="D34" s="56">
        <f>D33*12*$E$4</f>
        <v>53360.499599999996</v>
      </c>
    </row>
    <row r="35" spans="1:4" s="12" customFormat="1">
      <c r="A35" s="17">
        <v>23</v>
      </c>
      <c r="B35" s="6" t="s">
        <v>52</v>
      </c>
      <c r="C35" s="8"/>
      <c r="D35" s="26" t="s">
        <v>63</v>
      </c>
    </row>
    <row r="36" spans="1:4" s="12" customFormat="1">
      <c r="A36" s="8">
        <v>24</v>
      </c>
      <c r="B36" s="18" t="s">
        <v>53</v>
      </c>
      <c r="C36" s="20"/>
      <c r="D36" s="9" t="s">
        <v>62</v>
      </c>
    </row>
    <row r="37" spans="1:4" s="12" customFormat="1">
      <c r="A37" s="8">
        <v>25</v>
      </c>
      <c r="B37" s="18" t="s">
        <v>36</v>
      </c>
      <c r="C37" s="20"/>
      <c r="D37" s="9" t="s">
        <v>59</v>
      </c>
    </row>
    <row r="38" spans="1:4" s="12" customFormat="1">
      <c r="A38" s="8">
        <v>26</v>
      </c>
      <c r="B38" s="19" t="s">
        <v>54</v>
      </c>
      <c r="C38" s="8" t="s">
        <v>75</v>
      </c>
      <c r="D38" s="58">
        <v>3.79</v>
      </c>
    </row>
    <row r="39" spans="1:4" s="12" customFormat="1">
      <c r="A39" s="8"/>
      <c r="B39" s="18" t="s">
        <v>74</v>
      </c>
      <c r="C39" s="8" t="s">
        <v>10</v>
      </c>
      <c r="D39" s="56">
        <f>D38*12*$E$4</f>
        <v>54806.583600000005</v>
      </c>
    </row>
    <row r="40" spans="1:4" s="12" customFormat="1" ht="43.5">
      <c r="A40" s="17">
        <v>23</v>
      </c>
      <c r="B40" s="6" t="s">
        <v>52</v>
      </c>
      <c r="C40" s="20"/>
      <c r="D40" s="25" t="s">
        <v>64</v>
      </c>
    </row>
    <row r="41" spans="1:4" s="12" customFormat="1">
      <c r="A41" s="8">
        <v>24</v>
      </c>
      <c r="B41" s="18" t="s">
        <v>53</v>
      </c>
      <c r="C41" s="8"/>
      <c r="D41" s="14" t="s">
        <v>62</v>
      </c>
    </row>
    <row r="42" spans="1:4" s="12" customFormat="1">
      <c r="A42" s="8">
        <v>25</v>
      </c>
      <c r="B42" s="18" t="s">
        <v>36</v>
      </c>
      <c r="C42" s="8"/>
      <c r="D42" s="14" t="s">
        <v>59</v>
      </c>
    </row>
    <row r="43" spans="1:4" s="12" customFormat="1">
      <c r="A43" s="8">
        <v>26</v>
      </c>
      <c r="B43" s="19" t="s">
        <v>54</v>
      </c>
      <c r="C43" s="8" t="s">
        <v>75</v>
      </c>
      <c r="D43" s="58">
        <v>5.95</v>
      </c>
    </row>
    <row r="44" spans="1:4" s="12" customFormat="1">
      <c r="A44" s="8"/>
      <c r="B44" s="18" t="s">
        <v>74</v>
      </c>
      <c r="C44" s="8" t="s">
        <v>10</v>
      </c>
      <c r="D44" s="56">
        <f>D43*12*$E$4</f>
        <v>86041.998000000007</v>
      </c>
    </row>
    <row r="45" spans="1:4" s="12" customFormat="1">
      <c r="A45" s="17">
        <v>23</v>
      </c>
      <c r="B45" s="6" t="s">
        <v>52</v>
      </c>
      <c r="C45" s="28"/>
      <c r="D45" s="30" t="s">
        <v>68</v>
      </c>
    </row>
    <row r="46" spans="1:4" s="12" customFormat="1">
      <c r="A46" s="8">
        <v>24</v>
      </c>
      <c r="B46" s="18" t="s">
        <v>53</v>
      </c>
      <c r="C46" s="8"/>
      <c r="D46" s="14" t="s">
        <v>62</v>
      </c>
    </row>
    <row r="47" spans="1:4" s="12" customFormat="1">
      <c r="A47" s="8">
        <v>25</v>
      </c>
      <c r="B47" s="18" t="s">
        <v>36</v>
      </c>
      <c r="C47" s="8"/>
      <c r="D47" s="14" t="s">
        <v>59</v>
      </c>
    </row>
    <row r="48" spans="1:4" s="12" customFormat="1">
      <c r="A48" s="8">
        <v>26</v>
      </c>
      <c r="B48" s="19" t="s">
        <v>54</v>
      </c>
      <c r="C48" s="8" t="s">
        <v>75</v>
      </c>
      <c r="D48" s="47">
        <v>3.95</v>
      </c>
    </row>
    <row r="49" spans="1:4" s="12" customFormat="1">
      <c r="A49" s="8"/>
      <c r="B49" s="18" t="s">
        <v>74</v>
      </c>
      <c r="C49" s="8" t="s">
        <v>10</v>
      </c>
      <c r="D49" s="59">
        <f>D48*12*E4</f>
        <v>57120.318000000007</v>
      </c>
    </row>
    <row r="50" spans="1:4" s="12" customFormat="1">
      <c r="A50" s="17">
        <v>23</v>
      </c>
      <c r="B50" s="6" t="s">
        <v>52</v>
      </c>
      <c r="C50" s="8"/>
      <c r="D50" s="31" t="s">
        <v>65</v>
      </c>
    </row>
    <row r="51" spans="1:4" s="12" customFormat="1">
      <c r="A51" s="8">
        <v>24</v>
      </c>
      <c r="B51" s="18" t="s">
        <v>53</v>
      </c>
      <c r="C51" s="8"/>
      <c r="D51" s="33" t="s">
        <v>69</v>
      </c>
    </row>
    <row r="52" spans="1:4" s="12" customFormat="1">
      <c r="A52" s="8">
        <v>25</v>
      </c>
      <c r="B52" s="18" t="s">
        <v>36</v>
      </c>
      <c r="C52" s="8"/>
      <c r="D52" s="33" t="s">
        <v>70</v>
      </c>
    </row>
    <row r="53" spans="1:4" s="12" customFormat="1">
      <c r="A53" s="8">
        <v>26</v>
      </c>
      <c r="B53" s="19" t="s">
        <v>54</v>
      </c>
      <c r="C53" s="8" t="s">
        <v>75</v>
      </c>
      <c r="D53" s="58">
        <v>0.15</v>
      </c>
    </row>
    <row r="54" spans="1:4" s="12" customFormat="1">
      <c r="A54" s="8"/>
      <c r="B54" s="18" t="s">
        <v>74</v>
      </c>
      <c r="C54" s="8" t="s">
        <v>10</v>
      </c>
      <c r="D54" s="56">
        <f>D53*12*E4</f>
        <v>2169.1259999999997</v>
      </c>
    </row>
    <row r="55" spans="1:4" s="12" customFormat="1">
      <c r="A55" s="17">
        <v>23</v>
      </c>
      <c r="B55" s="6" t="s">
        <v>52</v>
      </c>
      <c r="C55" s="20"/>
      <c r="D55" s="8" t="s">
        <v>66</v>
      </c>
    </row>
    <row r="56" spans="1:4" s="12" customFormat="1">
      <c r="A56" s="8">
        <v>24</v>
      </c>
      <c r="B56" s="18" t="s">
        <v>53</v>
      </c>
      <c r="C56" s="8"/>
      <c r="D56" s="14" t="s">
        <v>62</v>
      </c>
    </row>
    <row r="57" spans="1:4" s="12" customFormat="1">
      <c r="A57" s="8">
        <v>25</v>
      </c>
      <c r="B57" s="18" t="s">
        <v>36</v>
      </c>
      <c r="C57" s="8"/>
      <c r="D57" s="14" t="s">
        <v>59</v>
      </c>
    </row>
    <row r="58" spans="1:4" s="12" customFormat="1">
      <c r="A58" s="8">
        <v>26</v>
      </c>
      <c r="B58" s="19" t="s">
        <v>54</v>
      </c>
      <c r="C58" s="8" t="s">
        <v>75</v>
      </c>
      <c r="D58" s="58">
        <v>0.48</v>
      </c>
    </row>
    <row r="59" spans="1:4" s="12" customFormat="1">
      <c r="A59" s="8"/>
      <c r="B59" s="18" t="s">
        <v>74</v>
      </c>
      <c r="C59" s="8" t="s">
        <v>10</v>
      </c>
      <c r="D59" s="56">
        <f>D58*12*E4</f>
        <v>6941.203199999999</v>
      </c>
    </row>
    <row r="60" spans="1:4" s="12" customFormat="1" ht="45" customHeight="1">
      <c r="A60" s="38">
        <v>23</v>
      </c>
      <c r="B60" s="39" t="s">
        <v>71</v>
      </c>
      <c r="C60" s="40"/>
      <c r="D60" s="41" t="s">
        <v>67</v>
      </c>
    </row>
    <row r="61" spans="1:4" s="12" customFormat="1">
      <c r="A61" s="8">
        <v>24</v>
      </c>
      <c r="B61" s="18" t="s">
        <v>53</v>
      </c>
      <c r="C61" s="20"/>
      <c r="D61" s="9" t="s">
        <v>60</v>
      </c>
    </row>
    <row r="62" spans="1:4" s="12" customFormat="1">
      <c r="A62" s="8">
        <v>25</v>
      </c>
      <c r="B62" s="18" t="s">
        <v>36</v>
      </c>
      <c r="C62" s="20"/>
      <c r="D62" s="33" t="s">
        <v>70</v>
      </c>
    </row>
    <row r="63" spans="1:4" s="12" customFormat="1">
      <c r="A63" s="8">
        <v>26</v>
      </c>
      <c r="B63" s="45" t="s">
        <v>54</v>
      </c>
      <c r="C63" s="8" t="s">
        <v>75</v>
      </c>
      <c r="D63" s="47">
        <v>0.05</v>
      </c>
    </row>
    <row r="64" spans="1:4" s="12" customFormat="1">
      <c r="A64" s="8"/>
      <c r="B64" s="18" t="s">
        <v>74</v>
      </c>
      <c r="C64" s="8" t="s">
        <v>10</v>
      </c>
      <c r="D64" s="59">
        <f>D63*12*E4*3</f>
        <v>2169.1260000000002</v>
      </c>
    </row>
    <row r="65" spans="1:4" s="12" customFormat="1" ht="45" customHeight="1">
      <c r="A65" s="38">
        <v>23</v>
      </c>
      <c r="B65" s="39" t="s">
        <v>71</v>
      </c>
      <c r="C65" s="40"/>
      <c r="D65" s="41" t="s">
        <v>72</v>
      </c>
    </row>
    <row r="66" spans="1:4" s="12" customFormat="1">
      <c r="A66" s="8">
        <v>24</v>
      </c>
      <c r="B66" s="18" t="s">
        <v>53</v>
      </c>
      <c r="C66" s="36"/>
      <c r="D66" s="9" t="s">
        <v>73</v>
      </c>
    </row>
    <row r="67" spans="1:4" s="12" customFormat="1">
      <c r="A67" s="8">
        <v>25</v>
      </c>
      <c r="B67" s="18" t="s">
        <v>36</v>
      </c>
      <c r="C67" s="50"/>
      <c r="D67" s="9" t="s">
        <v>59</v>
      </c>
    </row>
    <row r="68" spans="1:4" s="12" customFormat="1">
      <c r="A68" s="8">
        <v>26</v>
      </c>
      <c r="B68" s="45" t="s">
        <v>54</v>
      </c>
      <c r="C68" s="8" t="s">
        <v>75</v>
      </c>
      <c r="D68" s="60">
        <v>7.1000000000000004E-3</v>
      </c>
    </row>
    <row r="69" spans="1:4" s="12" customFormat="1">
      <c r="A69" s="8"/>
      <c r="B69" s="18" t="s">
        <v>74</v>
      </c>
      <c r="C69" s="8" t="s">
        <v>10</v>
      </c>
      <c r="D69" s="59">
        <f>D68*12*E4</f>
        <v>102.67196399999999</v>
      </c>
    </row>
    <row r="70" spans="1:4" s="12" customFormat="1">
      <c r="A70" s="42"/>
      <c r="B70" s="19"/>
      <c r="C70" s="43"/>
      <c r="D70" s="44"/>
    </row>
    <row r="71" spans="1:4" s="12" customFormat="1">
      <c r="A71" s="66" t="s">
        <v>28</v>
      </c>
      <c r="B71" s="75"/>
      <c r="C71" s="75"/>
      <c r="D71" s="76"/>
    </row>
    <row r="72" spans="1:4" s="12" customFormat="1" ht="15" customHeight="1">
      <c r="A72" s="8">
        <v>27</v>
      </c>
      <c r="B72" s="2" t="s">
        <v>29</v>
      </c>
      <c r="C72" s="8" t="s">
        <v>10</v>
      </c>
      <c r="D72" s="23">
        <v>0</v>
      </c>
    </row>
    <row r="73" spans="1:4" s="12" customFormat="1">
      <c r="A73" s="8">
        <v>28</v>
      </c>
      <c r="B73" s="2" t="s">
        <v>30</v>
      </c>
      <c r="C73" s="8" t="s">
        <v>10</v>
      </c>
      <c r="D73" s="23">
        <v>0</v>
      </c>
    </row>
    <row r="74" spans="1:4" s="12" customFormat="1">
      <c r="A74" s="8">
        <v>29</v>
      </c>
      <c r="B74" s="2" t="s">
        <v>31</v>
      </c>
      <c r="C74" s="8" t="s">
        <v>10</v>
      </c>
      <c r="D74" s="23">
        <v>0</v>
      </c>
    </row>
    <row r="75" spans="1:4" s="12" customFormat="1">
      <c r="A75" s="8">
        <v>30</v>
      </c>
      <c r="B75" s="2" t="s">
        <v>32</v>
      </c>
      <c r="C75" s="8" t="s">
        <v>10</v>
      </c>
      <c r="D75" s="23">
        <v>0</v>
      </c>
    </row>
    <row r="76" spans="1:4" s="12" customFormat="1">
      <c r="A76" s="66" t="s">
        <v>33</v>
      </c>
      <c r="B76" s="67"/>
      <c r="C76" s="67"/>
      <c r="D76" s="68"/>
    </row>
    <row r="77" spans="1:4" s="12" customFormat="1">
      <c r="A77" s="8">
        <v>31</v>
      </c>
      <c r="B77" s="3" t="s">
        <v>11</v>
      </c>
      <c r="C77" s="8" t="s">
        <v>10</v>
      </c>
      <c r="D77" s="9">
        <f>SUM(D78:D79)</f>
        <v>710.19</v>
      </c>
    </row>
    <row r="78" spans="1:4" s="12" customFormat="1">
      <c r="A78" s="8">
        <v>32</v>
      </c>
      <c r="B78" s="3" t="s">
        <v>8</v>
      </c>
      <c r="C78" s="8" t="s">
        <v>10</v>
      </c>
      <c r="D78" s="9">
        <v>0</v>
      </c>
    </row>
    <row r="79" spans="1:4" s="12" customFormat="1">
      <c r="A79" s="8">
        <v>33</v>
      </c>
      <c r="B79" s="2" t="s">
        <v>9</v>
      </c>
      <c r="C79" s="8" t="s">
        <v>10</v>
      </c>
      <c r="D79" s="9">
        <v>710.19</v>
      </c>
    </row>
    <row r="80" spans="1:4" s="12" customFormat="1">
      <c r="A80" s="8">
        <v>34</v>
      </c>
      <c r="B80" s="3" t="s">
        <v>23</v>
      </c>
      <c r="C80" s="8" t="s">
        <v>10</v>
      </c>
      <c r="D80" s="22">
        <f>SUM(D81:D82)</f>
        <v>1885.1098937329625</v>
      </c>
    </row>
    <row r="81" spans="1:4" s="12" customFormat="1">
      <c r="A81" s="8">
        <v>35</v>
      </c>
      <c r="B81" s="3" t="s">
        <v>8</v>
      </c>
      <c r="C81" s="8" t="s">
        <v>10</v>
      </c>
      <c r="D81" s="9">
        <v>0</v>
      </c>
    </row>
    <row r="82" spans="1:4" s="12" customFormat="1">
      <c r="A82" s="8">
        <v>36</v>
      </c>
      <c r="B82" s="2" t="s">
        <v>9</v>
      </c>
      <c r="C82" s="8" t="s">
        <v>10</v>
      </c>
      <c r="D82" s="22">
        <f>D79+D87-D88</f>
        <v>1885.1098937329625</v>
      </c>
    </row>
    <row r="83" spans="1:4" s="12" customFormat="1">
      <c r="A83" s="66" t="s">
        <v>34</v>
      </c>
      <c r="B83" s="67"/>
      <c r="C83" s="67"/>
      <c r="D83" s="68"/>
    </row>
    <row r="84" spans="1:4" s="12" customFormat="1">
      <c r="A84" s="8">
        <v>37</v>
      </c>
      <c r="B84" s="11" t="s">
        <v>35</v>
      </c>
      <c r="C84" s="9"/>
      <c r="D84" s="29" t="s">
        <v>56</v>
      </c>
    </row>
    <row r="85" spans="1:4" s="12" customFormat="1">
      <c r="A85" s="8">
        <v>38</v>
      </c>
      <c r="B85" s="11" t="s">
        <v>36</v>
      </c>
      <c r="C85" s="9"/>
      <c r="D85" s="32" t="s">
        <v>57</v>
      </c>
    </row>
    <row r="86" spans="1:4" s="12" customFormat="1">
      <c r="A86" s="8">
        <v>39</v>
      </c>
      <c r="B86" s="11" t="s">
        <v>37</v>
      </c>
      <c r="C86" s="9"/>
      <c r="D86" s="49">
        <v>3560</v>
      </c>
    </row>
    <row r="87" spans="1:4" s="12" customFormat="1">
      <c r="A87" s="8">
        <v>40</v>
      </c>
      <c r="B87" s="11" t="s">
        <v>38</v>
      </c>
      <c r="C87" s="8" t="s">
        <v>10</v>
      </c>
      <c r="D87" s="62">
        <v>29498.931514986372</v>
      </c>
    </row>
    <row r="88" spans="1:4" s="12" customFormat="1">
      <c r="A88" s="8">
        <v>41</v>
      </c>
      <c r="B88" s="11" t="s">
        <v>39</v>
      </c>
      <c r="C88" s="8" t="s">
        <v>10</v>
      </c>
      <c r="D88" s="54">
        <v>28324.011621253409</v>
      </c>
    </row>
    <row r="89" spans="1:4" s="12" customFormat="1">
      <c r="A89" s="8">
        <v>42</v>
      </c>
      <c r="B89" s="11" t="s">
        <v>40</v>
      </c>
      <c r="C89" s="8" t="s">
        <v>10</v>
      </c>
      <c r="D89" s="63">
        <v>1885.1098937329625</v>
      </c>
    </row>
    <row r="90" spans="1:4" s="12" customFormat="1">
      <c r="A90" s="8">
        <v>43</v>
      </c>
      <c r="B90" s="11" t="s">
        <v>43</v>
      </c>
      <c r="C90" s="8" t="s">
        <v>10</v>
      </c>
      <c r="D90" s="54">
        <v>14240</v>
      </c>
    </row>
    <row r="91" spans="1:4" s="12" customFormat="1">
      <c r="A91" s="8">
        <v>44</v>
      </c>
      <c r="B91" s="4" t="s">
        <v>42</v>
      </c>
      <c r="C91" s="8" t="s">
        <v>10</v>
      </c>
      <c r="D91" s="55">
        <v>28324.011621253409</v>
      </c>
    </row>
    <row r="92" spans="1:4" s="12" customFormat="1">
      <c r="A92" s="8">
        <v>45</v>
      </c>
      <c r="B92" s="13" t="s">
        <v>41</v>
      </c>
      <c r="C92" s="8" t="s">
        <v>10</v>
      </c>
      <c r="D92" s="55">
        <v>-13422.31162125341</v>
      </c>
    </row>
    <row r="93" spans="1:4" s="12" customFormat="1">
      <c r="A93" s="8">
        <v>46</v>
      </c>
      <c r="B93" s="15" t="s">
        <v>50</v>
      </c>
      <c r="C93" s="8" t="s">
        <v>10</v>
      </c>
      <c r="D93" s="14">
        <v>0</v>
      </c>
    </row>
    <row r="94" spans="1:4" s="12" customFormat="1">
      <c r="A94" s="34"/>
      <c r="B94" s="46"/>
      <c r="C94" s="35"/>
      <c r="D94" s="14"/>
    </row>
    <row r="95" spans="1:4" s="12" customFormat="1">
      <c r="A95" s="66" t="s">
        <v>44</v>
      </c>
      <c r="B95" s="67"/>
      <c r="C95" s="67"/>
      <c r="D95" s="68"/>
    </row>
    <row r="96" spans="1:4" s="12" customFormat="1">
      <c r="A96" s="8">
        <v>47</v>
      </c>
      <c r="B96" s="13" t="s">
        <v>29</v>
      </c>
      <c r="C96" s="8" t="s">
        <v>49</v>
      </c>
      <c r="D96" s="23">
        <v>0</v>
      </c>
    </row>
    <row r="97" spans="1:4" s="12" customFormat="1">
      <c r="A97" s="8">
        <v>48</v>
      </c>
      <c r="B97" s="3" t="s">
        <v>30</v>
      </c>
      <c r="C97" s="8" t="s">
        <v>49</v>
      </c>
      <c r="D97" s="23">
        <v>0</v>
      </c>
    </row>
    <row r="98" spans="1:4" s="12" customFormat="1">
      <c r="A98" s="8">
        <v>49</v>
      </c>
      <c r="B98" s="3" t="s">
        <v>31</v>
      </c>
      <c r="C98" s="8" t="s">
        <v>49</v>
      </c>
      <c r="D98" s="23">
        <v>0</v>
      </c>
    </row>
    <row r="99" spans="1:4" s="12" customFormat="1">
      <c r="A99" s="10">
        <v>50</v>
      </c>
      <c r="B99" s="4" t="s">
        <v>32</v>
      </c>
      <c r="C99" s="10" t="s">
        <v>10</v>
      </c>
      <c r="D99" s="23">
        <v>0</v>
      </c>
    </row>
    <row r="100" spans="1:4" s="12" customFormat="1">
      <c r="A100" s="66" t="s">
        <v>45</v>
      </c>
      <c r="B100" s="67"/>
      <c r="C100" s="67"/>
      <c r="D100" s="68"/>
    </row>
    <row r="101" spans="1:4" s="12" customFormat="1">
      <c r="A101" s="8">
        <v>51</v>
      </c>
      <c r="B101" s="13" t="s">
        <v>46</v>
      </c>
      <c r="C101" s="8" t="s">
        <v>49</v>
      </c>
      <c r="D101" s="23">
        <v>0</v>
      </c>
    </row>
    <row r="102" spans="1:4" s="12" customFormat="1">
      <c r="A102" s="8">
        <v>52</v>
      </c>
      <c r="B102" s="13" t="s">
        <v>47</v>
      </c>
      <c r="C102" s="8" t="s">
        <v>49</v>
      </c>
      <c r="D102" s="23">
        <v>0</v>
      </c>
    </row>
    <row r="103" spans="1:4" s="12" customFormat="1">
      <c r="A103" s="8">
        <v>53</v>
      </c>
      <c r="B103" s="13" t="s">
        <v>48</v>
      </c>
      <c r="C103" s="8" t="s">
        <v>10</v>
      </c>
      <c r="D103" s="23">
        <v>0</v>
      </c>
    </row>
  </sheetData>
  <mergeCells count="11">
    <mergeCell ref="A1:D1"/>
    <mergeCell ref="A2:D2"/>
    <mergeCell ref="A3:D3"/>
    <mergeCell ref="A95:D95"/>
    <mergeCell ref="A100:D100"/>
    <mergeCell ref="A8:D8"/>
    <mergeCell ref="A26:D26"/>
    <mergeCell ref="A71:D71"/>
    <mergeCell ref="A76:D76"/>
    <mergeCell ref="A83:D83"/>
    <mergeCell ref="A29:D29"/>
  </mergeCells>
  <pageMargins left="0.7" right="0.7" top="0.75" bottom="0.75" header="0.3" footer="0.3"/>
  <pageSetup paperSize="9" scale="50" orientation="portrait" r:id="rId1"/>
  <ignoredErrors>
    <ignoredError sqref="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 Заслонова 76а</vt:lpstr>
      <vt:lpstr>Лист2</vt:lpstr>
      <vt:lpstr>Лист3</vt:lpstr>
      <vt:lpstr>'К Заслонова 76а'!Область_печати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2020-03-31T09:58:00Z</dcterms:modified>
</cp:coreProperties>
</file>